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PRORAČUN\My Documents\XLS\xls-prebaceno\2023\POLUGODIŠNJI IZVJEŠTAJ ZA 2023\materijal za spajanje\"/>
    </mc:Choice>
  </mc:AlternateContent>
  <bookViews>
    <workbookView xWindow="-120" yWindow="-120" windowWidth="29040" windowHeight="15840"/>
  </bookViews>
  <sheets>
    <sheet name="Račun financiranja prema izvori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1" l="1"/>
  <c r="D26" i="1"/>
  <c r="C24" i="1"/>
  <c r="D24" i="1"/>
  <c r="C20" i="1"/>
  <c r="D20" i="1"/>
  <c r="C18" i="1"/>
  <c r="D18" i="1"/>
  <c r="C15" i="1"/>
  <c r="D15" i="1"/>
  <c r="B26" i="1"/>
  <c r="B24" i="1"/>
  <c r="B20" i="1"/>
  <c r="B18" i="1"/>
  <c r="B15" i="1"/>
  <c r="C11" i="1"/>
  <c r="D11" i="1"/>
  <c r="C9" i="1"/>
  <c r="D9" i="1"/>
  <c r="C7" i="1"/>
  <c r="D7" i="1"/>
  <c r="D6" i="1" s="1"/>
  <c r="B11" i="1"/>
  <c r="B9" i="1"/>
  <c r="B7" i="1"/>
  <c r="B6" i="1" l="1"/>
  <c r="C6" i="1"/>
  <c r="F6" i="1" s="1"/>
  <c r="B14" i="1"/>
  <c r="E6" i="1"/>
  <c r="D14" i="1"/>
  <c r="E14" i="1" s="1"/>
  <c r="C14" i="1"/>
  <c r="E8" i="1"/>
  <c r="F8" i="1"/>
  <c r="E9" i="1"/>
  <c r="E10" i="1"/>
  <c r="E11" i="1"/>
  <c r="F11" i="1"/>
  <c r="E12" i="1"/>
  <c r="F12" i="1"/>
  <c r="E15" i="1"/>
  <c r="F15" i="1"/>
  <c r="E16" i="1"/>
  <c r="F16" i="1"/>
  <c r="E17" i="1"/>
  <c r="F17" i="1"/>
  <c r="F18" i="1"/>
  <c r="F19" i="1"/>
  <c r="E20" i="1"/>
  <c r="F20" i="1"/>
  <c r="E21" i="1"/>
  <c r="F21" i="1"/>
  <c r="E24" i="1"/>
  <c r="F24" i="1"/>
  <c r="E25" i="1"/>
  <c r="F25" i="1"/>
  <c r="E26" i="1"/>
  <c r="F26" i="1"/>
  <c r="E27" i="1"/>
  <c r="F27" i="1"/>
  <c r="F7" i="1"/>
  <c r="E7" i="1"/>
  <c r="F14" i="1" l="1"/>
</calcChain>
</file>

<file path=xl/sharedStrings.xml><?xml version="1.0" encoding="utf-8"?>
<sst xmlns="http://schemas.openxmlformats.org/spreadsheetml/2006/main" count="31" uniqueCount="24">
  <si>
    <t>1. OPĆI PRIHODI I PRIMICI</t>
  </si>
  <si>
    <t>1.1. OPĆI PRIHODI I PRIMICI</t>
  </si>
  <si>
    <t>3. VLASTITI PRIHODI</t>
  </si>
  <si>
    <t>3.1. VLASTITI PRIHODI</t>
  </si>
  <si>
    <t>8. NAMJENSKI PRIMICI</t>
  </si>
  <si>
    <t>8.1. PRIMICI OD ZADUŽIVANJA</t>
  </si>
  <si>
    <t>1.2. OPĆI PRIHODI I PRIMICI-DECENTRALIZIRANA SREDSTVA</t>
  </si>
  <si>
    <t>4. PRIHODI ZA POSEBNE NAMJENE</t>
  </si>
  <si>
    <t>4.3. OSTALI PRIHODI ZA POSEBNE NAMJENE</t>
  </si>
  <si>
    <t>4.4. NAKNADE ZA CESTE</t>
  </si>
  <si>
    <t>4.8. PRIHODI OD KOMUNALNOG DOPRINOSA</t>
  </si>
  <si>
    <t>5. POMOĆI</t>
  </si>
  <si>
    <t>5.2. POMOĆI IZ DRUGIH PRORAČUNA</t>
  </si>
  <si>
    <t>IZVORNI PLAN
 2023.</t>
  </si>
  <si>
    <t>INDEKS</t>
  </si>
  <si>
    <t>5=4/2*100</t>
  </si>
  <si>
    <t>6=4/3*100</t>
  </si>
  <si>
    <t xml:space="preserve"> UKUPNO PRIMICI</t>
  </si>
  <si>
    <t>BROJČANA OZNAKA I NAZIV</t>
  </si>
  <si>
    <t>IZVJEŠTAJ RAČUNA FINANCIRANJA PREMA IZVORIMA FINANCIRANJA</t>
  </si>
  <si>
    <t>EUR</t>
  </si>
  <si>
    <t>OSTVARENJE / IZVRŠENJE
I.-VI. 2022.</t>
  </si>
  <si>
    <t>OSTVARENJE / IZVRŠENJE
I.-VI. 2023.</t>
  </si>
  <si>
    <t xml:space="preserve"> UKUPNO IZDACI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</si>
</sst>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rgb="FFB6B6B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Fill="1"/>
    <xf numFmtId="0" fontId="0" fillId="0" borderId="0" xfId="0" applyFont="1" applyFill="1"/>
    <xf numFmtId="0" fontId="0" fillId="0" borderId="0" xfId="0" applyFont="1" applyFill="1" applyBorder="1" applyAlignment="1" applyProtection="1"/>
    <xf numFmtId="4" fontId="0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/>
    <xf numFmtId="0" fontId="1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/>
    <xf numFmtId="4" fontId="2" fillId="0" borderId="3" xfId="0" applyNumberFormat="1" applyFont="1" applyFill="1" applyBorder="1" applyAlignment="1" applyProtection="1">
      <alignment horizontal="right"/>
    </xf>
    <xf numFmtId="0" fontId="0" fillId="0" borderId="3" xfId="0" applyFont="1" applyFill="1" applyBorder="1" applyAlignment="1" applyProtection="1"/>
    <xf numFmtId="4" fontId="0" fillId="0" borderId="3" xfId="0" applyNumberFormat="1" applyFont="1" applyFill="1" applyBorder="1" applyAlignment="1" applyProtection="1">
      <alignment horizontal="right"/>
    </xf>
    <xf numFmtId="0" fontId="3" fillId="0" borderId="3" xfId="0" applyFont="1" applyFill="1" applyBorder="1" applyAlignment="1" applyProtection="1"/>
    <xf numFmtId="4" fontId="3" fillId="0" borderId="3" xfId="0" applyNumberFormat="1" applyFont="1" applyFill="1" applyBorder="1" applyAlignment="1" applyProtection="1">
      <alignment horizontal="right"/>
    </xf>
    <xf numFmtId="0" fontId="3" fillId="0" borderId="0" xfId="0" applyFont="1" applyFill="1"/>
    <xf numFmtId="0" fontId="3" fillId="0" borderId="4" xfId="0" applyFont="1" applyFill="1" applyBorder="1" applyAlignment="1" applyProtection="1"/>
    <xf numFmtId="4" fontId="3" fillId="0" borderId="4" xfId="0" applyNumberFormat="1" applyFont="1" applyFill="1" applyBorder="1" applyAlignment="1" applyProtection="1">
      <alignment horizontal="right"/>
    </xf>
    <xf numFmtId="0" fontId="4" fillId="2" borderId="2" xfId="0" applyFont="1" applyFill="1" applyBorder="1" applyAlignment="1" applyProtection="1"/>
    <xf numFmtId="4" fontId="4" fillId="2" borderId="2" xfId="0" applyNumberFormat="1" applyFont="1" applyFill="1" applyBorder="1" applyAlignment="1" applyProtection="1">
      <alignment horizontal="right"/>
    </xf>
    <xf numFmtId="0" fontId="4" fillId="2" borderId="3" xfId="0" applyFont="1" applyFill="1" applyBorder="1" applyAlignment="1" applyProtection="1"/>
    <xf numFmtId="4" fontId="4" fillId="2" borderId="3" xfId="0" applyNumberFormat="1" applyFont="1" applyFill="1" applyBorder="1" applyAlignment="1" applyProtection="1">
      <alignment horizontal="right"/>
    </xf>
    <xf numFmtId="0" fontId="5" fillId="0" borderId="0" xfId="0" applyFont="1" applyFill="1" applyAlignment="1">
      <alignment horizontal="right"/>
    </xf>
    <xf numFmtId="3" fontId="0" fillId="0" borderId="0" xfId="0" applyNumberFormat="1" applyFont="1" applyFill="1"/>
    <xf numFmtId="3" fontId="2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 applyProtection="1">
      <alignment horizontal="right"/>
    </xf>
    <xf numFmtId="3" fontId="2" fillId="0" borderId="3" xfId="0" applyNumberFormat="1" applyFont="1" applyFill="1" applyBorder="1" applyAlignment="1" applyProtection="1">
      <alignment horizontal="right"/>
    </xf>
    <xf numFmtId="3" fontId="3" fillId="0" borderId="3" xfId="0" applyNumberFormat="1" applyFont="1" applyFill="1" applyBorder="1" applyAlignment="1" applyProtection="1">
      <alignment horizontal="right"/>
    </xf>
    <xf numFmtId="3" fontId="0" fillId="0" borderId="3" xfId="0" applyNumberFormat="1" applyFont="1" applyFill="1" applyBorder="1" applyAlignment="1" applyProtection="1">
      <alignment horizontal="right"/>
    </xf>
    <xf numFmtId="3" fontId="4" fillId="2" borderId="3" xfId="0" applyNumberFormat="1" applyFont="1" applyFill="1" applyBorder="1" applyAlignment="1" applyProtection="1">
      <alignment horizontal="right"/>
    </xf>
    <xf numFmtId="3" fontId="3" fillId="0" borderId="4" xfId="0" applyNumberFormat="1" applyFont="1" applyFill="1" applyBorder="1" applyAlignment="1" applyProtection="1">
      <alignment horizontal="right"/>
    </xf>
    <xf numFmtId="3" fontId="0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B6B6"/>
      <color rgb="FF000080"/>
      <color rgb="FF00B6B6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workbookViewId="0">
      <selection activeCell="A37" sqref="A37"/>
    </sheetView>
  </sheetViews>
  <sheetFormatPr defaultRowHeight="12.75" x14ac:dyDescent="0.2"/>
  <cols>
    <col min="1" max="1" width="76.7109375" style="1" customWidth="1"/>
    <col min="2" max="2" width="24.7109375" style="1" customWidth="1"/>
    <col min="3" max="3" width="24.7109375" style="23" customWidth="1"/>
    <col min="4" max="4" width="24.7109375" style="1" customWidth="1"/>
    <col min="5" max="6" width="10.7109375" style="1" customWidth="1"/>
    <col min="7" max="16384" width="9.140625" style="1"/>
  </cols>
  <sheetData>
    <row r="1" spans="1:6" s="2" customFormat="1" x14ac:dyDescent="0.2">
      <c r="A1" s="33" t="s">
        <v>19</v>
      </c>
      <c r="B1" s="33"/>
      <c r="C1" s="33"/>
      <c r="D1" s="33"/>
      <c r="E1" s="33"/>
      <c r="F1" s="33"/>
    </row>
    <row r="3" spans="1:6" s="2" customFormat="1" x14ac:dyDescent="0.2">
      <c r="C3" s="23"/>
      <c r="F3" s="22" t="s">
        <v>20</v>
      </c>
    </row>
    <row r="4" spans="1:6" ht="42" customHeight="1" x14ac:dyDescent="0.2">
      <c r="A4" s="7" t="s">
        <v>18</v>
      </c>
      <c r="B4" s="8" t="s">
        <v>21</v>
      </c>
      <c r="C4" s="24" t="s">
        <v>13</v>
      </c>
      <c r="D4" s="8" t="s">
        <v>22</v>
      </c>
      <c r="E4" s="7" t="s">
        <v>14</v>
      </c>
      <c r="F4" s="7" t="s">
        <v>14</v>
      </c>
    </row>
    <row r="5" spans="1:6" ht="10.5" customHeight="1" x14ac:dyDescent="0.2">
      <c r="A5" s="6">
        <v>1</v>
      </c>
      <c r="B5" s="6">
        <v>2</v>
      </c>
      <c r="C5" s="25">
        <v>3</v>
      </c>
      <c r="D5" s="6">
        <v>4</v>
      </c>
      <c r="E5" s="6" t="s">
        <v>15</v>
      </c>
      <c r="F5" s="6" t="s">
        <v>16</v>
      </c>
    </row>
    <row r="6" spans="1:6" s="5" customFormat="1" x14ac:dyDescent="0.2">
      <c r="A6" s="18" t="s">
        <v>17</v>
      </c>
      <c r="B6" s="19">
        <f>+B7+B9+B11</f>
        <v>77018842.260000005</v>
      </c>
      <c r="C6" s="26">
        <f t="shared" ref="C6:D6" si="0">+C7+C9+C11</f>
        <v>122014114</v>
      </c>
      <c r="D6" s="19">
        <f t="shared" si="0"/>
        <v>20328530.73</v>
      </c>
      <c r="E6" s="19">
        <f>SUM(D6/B6*100)</f>
        <v>26.39423046814311</v>
      </c>
      <c r="F6" s="19">
        <f>SUM(D6/C6*100)</f>
        <v>16.660802642881134</v>
      </c>
    </row>
    <row r="7" spans="1:6" s="5" customFormat="1" x14ac:dyDescent="0.2">
      <c r="A7" s="9" t="s">
        <v>0</v>
      </c>
      <c r="B7" s="10">
        <f>+B8</f>
        <v>50020645.840000004</v>
      </c>
      <c r="C7" s="27">
        <f t="shared" ref="C7:D7" si="1">+C8</f>
        <v>38529614</v>
      </c>
      <c r="D7" s="10">
        <f t="shared" si="1"/>
        <v>3828081.16</v>
      </c>
      <c r="E7" s="10">
        <f>SUM(D7/B7*100)</f>
        <v>7.6530022667936031</v>
      </c>
      <c r="F7" s="10">
        <f>SUM(D7/C7*100)</f>
        <v>9.9354256702390007</v>
      </c>
    </row>
    <row r="8" spans="1:6" s="15" customFormat="1" x14ac:dyDescent="0.2">
      <c r="A8" s="13" t="s">
        <v>1</v>
      </c>
      <c r="B8" s="14">
        <v>50020645.840000004</v>
      </c>
      <c r="C8" s="28">
        <v>38529614</v>
      </c>
      <c r="D8" s="14">
        <v>3828081.16</v>
      </c>
      <c r="E8" s="14">
        <f t="shared" ref="E8:E27" si="2">SUM(D8/B8*100)</f>
        <v>7.6530022667936031</v>
      </c>
      <c r="F8" s="14">
        <f t="shared" ref="F8:F27" si="3">SUM(D8/C8*100)</f>
        <v>9.9354256702390007</v>
      </c>
    </row>
    <row r="9" spans="1:6" s="5" customFormat="1" x14ac:dyDescent="0.2">
      <c r="A9" s="9" t="s">
        <v>2</v>
      </c>
      <c r="B9" s="10">
        <f>+B10</f>
        <v>22742.6</v>
      </c>
      <c r="C9" s="27">
        <f t="shared" ref="C9:D9" si="4">+C10</f>
        <v>0</v>
      </c>
      <c r="D9" s="10">
        <f t="shared" si="4"/>
        <v>0</v>
      </c>
      <c r="E9" s="10">
        <f t="shared" si="2"/>
        <v>0</v>
      </c>
      <c r="F9" s="10">
        <v>0</v>
      </c>
    </row>
    <row r="10" spans="1:6" s="15" customFormat="1" x14ac:dyDescent="0.2">
      <c r="A10" s="13" t="s">
        <v>3</v>
      </c>
      <c r="B10" s="14">
        <v>22742.6</v>
      </c>
      <c r="C10" s="28">
        <v>0</v>
      </c>
      <c r="D10" s="14">
        <v>0</v>
      </c>
      <c r="E10" s="14">
        <f t="shared" si="2"/>
        <v>0</v>
      </c>
      <c r="F10" s="14">
        <v>0</v>
      </c>
    </row>
    <row r="11" spans="1:6" s="5" customFormat="1" x14ac:dyDescent="0.2">
      <c r="A11" s="9" t="s">
        <v>4</v>
      </c>
      <c r="B11" s="10">
        <f>+B12</f>
        <v>26975453.82</v>
      </c>
      <c r="C11" s="27">
        <f t="shared" ref="C11:D11" si="5">+C12</f>
        <v>83484500</v>
      </c>
      <c r="D11" s="10">
        <f t="shared" si="5"/>
        <v>16500449.57</v>
      </c>
      <c r="E11" s="10">
        <f t="shared" si="2"/>
        <v>61.168385451837416</v>
      </c>
      <c r="F11" s="10">
        <f t="shared" si="3"/>
        <v>19.764686342973846</v>
      </c>
    </row>
    <row r="12" spans="1:6" s="15" customFormat="1" x14ac:dyDescent="0.2">
      <c r="A12" s="13" t="s">
        <v>5</v>
      </c>
      <c r="B12" s="14">
        <v>26975453.82</v>
      </c>
      <c r="C12" s="28">
        <v>83484500</v>
      </c>
      <c r="D12" s="14">
        <v>16500449.57</v>
      </c>
      <c r="E12" s="14">
        <f t="shared" si="2"/>
        <v>61.168385451837416</v>
      </c>
      <c r="F12" s="14">
        <f t="shared" si="3"/>
        <v>19.764686342973846</v>
      </c>
    </row>
    <row r="13" spans="1:6" s="2" customFormat="1" hidden="1" x14ac:dyDescent="0.2">
      <c r="A13" s="11"/>
      <c r="B13" s="12"/>
      <c r="C13" s="29"/>
      <c r="D13" s="12"/>
      <c r="E13" s="12"/>
      <c r="F13" s="12"/>
    </row>
    <row r="14" spans="1:6" s="5" customFormat="1" x14ac:dyDescent="0.2">
      <c r="A14" s="20" t="s">
        <v>23</v>
      </c>
      <c r="B14" s="21">
        <f>+B15+B18+B20+B24+B26</f>
        <v>117951999.37</v>
      </c>
      <c r="C14" s="30">
        <f t="shared" ref="C14:D14" si="6">+C15+C18+C20+C24+C26</f>
        <v>146768930</v>
      </c>
      <c r="D14" s="21">
        <f t="shared" si="6"/>
        <v>93260024.549999997</v>
      </c>
      <c r="E14" s="21">
        <f t="shared" si="2"/>
        <v>79.066082006338434</v>
      </c>
      <c r="F14" s="21">
        <f t="shared" si="3"/>
        <v>63.542075662744146</v>
      </c>
    </row>
    <row r="15" spans="1:6" s="5" customFormat="1" x14ac:dyDescent="0.2">
      <c r="A15" s="9" t="s">
        <v>0</v>
      </c>
      <c r="B15" s="10">
        <f>+B16+B17</f>
        <v>117928226.42</v>
      </c>
      <c r="C15" s="27">
        <f t="shared" ref="C15:D15" si="7">+C16+C17</f>
        <v>146625490</v>
      </c>
      <c r="D15" s="10">
        <f t="shared" si="7"/>
        <v>93102058.340000004</v>
      </c>
      <c r="E15" s="10">
        <f t="shared" si="2"/>
        <v>78.948069657571295</v>
      </c>
      <c r="F15" s="10">
        <f t="shared" si="3"/>
        <v>63.496502784065726</v>
      </c>
    </row>
    <row r="16" spans="1:6" s="15" customFormat="1" x14ac:dyDescent="0.2">
      <c r="A16" s="13" t="s">
        <v>1</v>
      </c>
      <c r="B16" s="14">
        <v>117596419.40000001</v>
      </c>
      <c r="C16" s="28">
        <v>145054690</v>
      </c>
      <c r="D16" s="14">
        <v>92316637.939999998</v>
      </c>
      <c r="E16" s="14">
        <f t="shared" si="2"/>
        <v>78.502932666672663</v>
      </c>
      <c r="F16" s="14">
        <f t="shared" si="3"/>
        <v>63.642642606040525</v>
      </c>
    </row>
    <row r="17" spans="1:6" s="15" customFormat="1" x14ac:dyDescent="0.2">
      <c r="A17" s="13" t="s">
        <v>6</v>
      </c>
      <c r="B17" s="14">
        <v>331807.02</v>
      </c>
      <c r="C17" s="28">
        <v>1570800</v>
      </c>
      <c r="D17" s="14">
        <v>785420.4</v>
      </c>
      <c r="E17" s="14">
        <f t="shared" si="2"/>
        <v>236.71000089148203</v>
      </c>
      <c r="F17" s="14">
        <f t="shared" si="3"/>
        <v>50.001298701298701</v>
      </c>
    </row>
    <row r="18" spans="1:6" s="5" customFormat="1" x14ac:dyDescent="0.2">
      <c r="A18" s="9" t="s">
        <v>2</v>
      </c>
      <c r="B18" s="10">
        <f>+B19</f>
        <v>0</v>
      </c>
      <c r="C18" s="27">
        <f t="shared" ref="C18:D18" si="8">+C19</f>
        <v>63700</v>
      </c>
      <c r="D18" s="10">
        <f t="shared" si="8"/>
        <v>30900</v>
      </c>
      <c r="E18" s="10">
        <v>0</v>
      </c>
      <c r="F18" s="10">
        <f t="shared" si="3"/>
        <v>48.508634222919937</v>
      </c>
    </row>
    <row r="19" spans="1:6" s="15" customFormat="1" x14ac:dyDescent="0.2">
      <c r="A19" s="13" t="s">
        <v>3</v>
      </c>
      <c r="B19" s="14">
        <v>0</v>
      </c>
      <c r="C19" s="28">
        <v>63700</v>
      </c>
      <c r="D19" s="14">
        <v>30900</v>
      </c>
      <c r="E19" s="14">
        <v>0</v>
      </c>
      <c r="F19" s="14">
        <f t="shared" si="3"/>
        <v>48.508634222919937</v>
      </c>
    </row>
    <row r="20" spans="1:6" s="5" customFormat="1" x14ac:dyDescent="0.2">
      <c r="A20" s="9" t="s">
        <v>7</v>
      </c>
      <c r="B20" s="10">
        <f>+B21+B22+B23</f>
        <v>1480.84</v>
      </c>
      <c r="C20" s="27">
        <f t="shared" ref="C20:D20" si="9">+C21+C22+C23</f>
        <v>61800</v>
      </c>
      <c r="D20" s="10">
        <f t="shared" si="9"/>
        <v>118684.19</v>
      </c>
      <c r="E20" s="10">
        <f t="shared" si="2"/>
        <v>8014.6531698225335</v>
      </c>
      <c r="F20" s="10">
        <f t="shared" si="3"/>
        <v>192.04561488673139</v>
      </c>
    </row>
    <row r="21" spans="1:6" s="15" customFormat="1" x14ac:dyDescent="0.2">
      <c r="A21" s="13" t="s">
        <v>8</v>
      </c>
      <c r="B21" s="14">
        <v>1480.84</v>
      </c>
      <c r="C21" s="28">
        <v>61800</v>
      </c>
      <c r="D21" s="14">
        <v>30100.18</v>
      </c>
      <c r="E21" s="14">
        <f t="shared" si="2"/>
        <v>2032.6422841090193</v>
      </c>
      <c r="F21" s="14">
        <f t="shared" si="3"/>
        <v>48.705792880258905</v>
      </c>
    </row>
    <row r="22" spans="1:6" s="15" customFormat="1" x14ac:dyDescent="0.2">
      <c r="A22" s="13" t="s">
        <v>9</v>
      </c>
      <c r="B22" s="14">
        <v>0</v>
      </c>
      <c r="C22" s="28">
        <v>0</v>
      </c>
      <c r="D22" s="14">
        <v>83692.86</v>
      </c>
      <c r="E22" s="14">
        <v>0</v>
      </c>
      <c r="F22" s="14">
        <v>0</v>
      </c>
    </row>
    <row r="23" spans="1:6" s="15" customFormat="1" x14ac:dyDescent="0.2">
      <c r="A23" s="13" t="s">
        <v>10</v>
      </c>
      <c r="B23" s="14">
        <v>0</v>
      </c>
      <c r="C23" s="28">
        <v>0</v>
      </c>
      <c r="D23" s="14">
        <v>4891.1499999999996</v>
      </c>
      <c r="E23" s="14">
        <v>0</v>
      </c>
      <c r="F23" s="14">
        <v>0</v>
      </c>
    </row>
    <row r="24" spans="1:6" s="5" customFormat="1" x14ac:dyDescent="0.2">
      <c r="A24" s="9" t="s">
        <v>11</v>
      </c>
      <c r="B24" s="10">
        <f>+B25</f>
        <v>4571.1400000000003</v>
      </c>
      <c r="C24" s="27">
        <f t="shared" ref="C24:D24" si="10">+C25</f>
        <v>10140</v>
      </c>
      <c r="D24" s="10">
        <f t="shared" si="10"/>
        <v>4785.42</v>
      </c>
      <c r="E24" s="10">
        <f t="shared" si="2"/>
        <v>104.68767090922614</v>
      </c>
      <c r="F24" s="10">
        <f t="shared" si="3"/>
        <v>47.193491124260355</v>
      </c>
    </row>
    <row r="25" spans="1:6" s="15" customFormat="1" x14ac:dyDescent="0.2">
      <c r="A25" s="13" t="s">
        <v>12</v>
      </c>
      <c r="B25" s="14">
        <v>4571.1400000000003</v>
      </c>
      <c r="C25" s="28">
        <v>10140</v>
      </c>
      <c r="D25" s="14">
        <v>4785.42</v>
      </c>
      <c r="E25" s="14">
        <f t="shared" si="2"/>
        <v>104.68767090922614</v>
      </c>
      <c r="F25" s="14">
        <f t="shared" si="3"/>
        <v>47.193491124260355</v>
      </c>
    </row>
    <row r="26" spans="1:6" s="5" customFormat="1" x14ac:dyDescent="0.2">
      <c r="A26" s="9" t="s">
        <v>4</v>
      </c>
      <c r="B26" s="10">
        <f>+B27</f>
        <v>17720.97</v>
      </c>
      <c r="C26" s="27">
        <f t="shared" ref="C26:D26" si="11">+C27</f>
        <v>7800</v>
      </c>
      <c r="D26" s="10">
        <f t="shared" si="11"/>
        <v>3596.6</v>
      </c>
      <c r="E26" s="10">
        <f t="shared" si="2"/>
        <v>20.295728732682239</v>
      </c>
      <c r="F26" s="10">
        <f t="shared" si="3"/>
        <v>46.110256410256412</v>
      </c>
    </row>
    <row r="27" spans="1:6" s="15" customFormat="1" x14ac:dyDescent="0.2">
      <c r="A27" s="16" t="s">
        <v>5</v>
      </c>
      <c r="B27" s="17">
        <v>17720.97</v>
      </c>
      <c r="C27" s="31">
        <v>7800</v>
      </c>
      <c r="D27" s="17">
        <v>3596.6</v>
      </c>
      <c r="E27" s="17">
        <f t="shared" si="2"/>
        <v>20.295728732682239</v>
      </c>
      <c r="F27" s="17">
        <f t="shared" si="3"/>
        <v>46.110256410256412</v>
      </c>
    </row>
    <row r="28" spans="1:6" x14ac:dyDescent="0.2">
      <c r="A28" s="3"/>
      <c r="B28" s="4"/>
      <c r="C28" s="32"/>
      <c r="D28" s="4"/>
      <c r="E28" s="4"/>
      <c r="F28" s="4"/>
    </row>
    <row r="29" spans="1:6" x14ac:dyDescent="0.2">
      <c r="A29" s="3"/>
      <c r="B29" s="4"/>
      <c r="C29" s="32"/>
      <c r="D29" s="4"/>
      <c r="E29" s="4"/>
      <c r="F29" s="4"/>
    </row>
  </sheetData>
  <mergeCells count="1">
    <mergeCell ref="A1:F1"/>
  </mergeCells>
  <pageMargins left="0.75" right="0.75" top="1" bottom="1" header="0.5" footer="0.5"/>
  <pageSetup paperSize="9" scale="77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Račun financiranja prema izvori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Latinčić</dc:creator>
  <cp:lastModifiedBy>Kristina Petković</cp:lastModifiedBy>
  <cp:lastPrinted>2023-08-24T11:27:17Z</cp:lastPrinted>
  <dcterms:created xsi:type="dcterms:W3CDTF">2023-08-23T12:59:49Z</dcterms:created>
  <dcterms:modified xsi:type="dcterms:W3CDTF">2023-09-22T11:24:53Z</dcterms:modified>
</cp:coreProperties>
</file>